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1075" windowHeight="978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D25" i="1"/>
  <c r="D36"/>
  <c r="D30"/>
  <c r="D18"/>
  <c r="D31" l="1"/>
  <c r="D38" s="1"/>
  <c r="D40" s="1"/>
</calcChain>
</file>

<file path=xl/sharedStrings.xml><?xml version="1.0" encoding="utf-8"?>
<sst xmlns="http://schemas.openxmlformats.org/spreadsheetml/2006/main" count="48" uniqueCount="45">
  <si>
    <t>№ п/п</t>
  </si>
  <si>
    <t>Наименование статей доходов и расходов</t>
  </si>
  <si>
    <t>I Доходы</t>
  </si>
  <si>
    <t>Остаток средств на 01.01.2016</t>
  </si>
  <si>
    <t>Благотворительные взносы в фонд развития</t>
  </si>
  <si>
    <t>II Расходы</t>
  </si>
  <si>
    <t>Исполнение благотворительной программы "Развитие и поддержка материально-технической базы школы №91" по следующим направлениям:</t>
  </si>
  <si>
    <t>Сантехника (кран шаровый, кран гайка, муфта, отвод, пробка чугунная, пружина, резьба, сгон, труба, конвекторы универсальные, фезьба, комплект для унитаза, сиденья для унитаза, подводка, сифон,смесители, хомуты и т.д.)</t>
  </si>
  <si>
    <t>Электрооборудование (выключатель, кабель, лампы, розетки, стартеры, трансформатор тока, фонари, переключатели, школьный звонок, лампы и т.д.)</t>
  </si>
  <si>
    <t>Отчет по смете доходов и расходов</t>
  </si>
  <si>
    <t>НКО "Благотворительный фонд развития МОУ "СОШ №91"</t>
  </si>
  <si>
    <t>(исполнение благотворительных программ уставной деятельности)</t>
  </si>
  <si>
    <t>за 2016 год</t>
  </si>
  <si>
    <t>1.1.</t>
  </si>
  <si>
    <t>1.2.</t>
  </si>
  <si>
    <t>2.1.</t>
  </si>
  <si>
    <t>2.2.</t>
  </si>
  <si>
    <t>ИТОГО:</t>
  </si>
  <si>
    <t>2.3.</t>
  </si>
  <si>
    <t>ВСЕГО:</t>
  </si>
  <si>
    <t>2.4.</t>
  </si>
  <si>
    <t>ВСЕГО расходов:</t>
  </si>
  <si>
    <t>Остаток на 31.12.2016</t>
  </si>
  <si>
    <t>Сумма (руб.)</t>
  </si>
  <si>
    <t>Строительные материалы (эмаль, гвозди, клей для кафеля, кисти, валики, бюгели для валиков, колер, краска для потолка, краска моющаяся, лента малярная, ролик малярный, паста универсальная, шпатлёвка, краска латексная, линолеум и т.д.)</t>
  </si>
  <si>
    <t>Хозяйственные товары (диск отрезной, нетканное полотно, термопаста, батарейка, герметик, карбид кальция, набор бит, саморезы, бумага туалетная, держатель для полотенец, клей, крючки, ледорубы, лопаты, мешки для мусора, полотенца бумажные, скотч, шарниры, бур, дюбели, гвозди, замки навесные, корзины для мусора, пена монтажная, ручка дверная, перчатки, сверло, пистолет для монтажной пены, стамеска, веник и т.д.)</t>
  </si>
  <si>
    <t>Посуда, оборудование для столовой (кружки, ложки, миски, термометр для холодильника, бак оцинкованный, вёдра оцинкованные, держатель для ножей, сито для муки, гигрометр, подставка для посудомоечной машины, смеситель для кухни и т.д.)</t>
  </si>
  <si>
    <t>Услуги, получателем которых выступает щкола (химчистка, ремонт ворот, изготовление ключей, мотаж посудомоечной машины и т.д.)</t>
  </si>
  <si>
    <t>Исполнение благотворительной программы "Поддержка воспитательно-образовательного процесса школы № 91" по следующим направлениям:</t>
  </si>
  <si>
    <t>Канцелярские товары (бумага  А4, папки, ручки, клей, вкладыши, благодарственные письма, грамоты и т.д.)</t>
  </si>
  <si>
    <t>Различные товары (мел,тенисные мячи, диски CDR, микрофоны, блок питания, классные журналы, световозвращатели, стенды и т.д.)</t>
  </si>
  <si>
    <t xml:space="preserve">Мебель (ученические парты, стулья) </t>
  </si>
  <si>
    <t>Заправка картриджей и ремонт оргтехники</t>
  </si>
  <si>
    <t>Услуги, получателем которых выступает щкола (почта, нотариус, ИФНС, печать листов А3, услуги связи, интернета т.д.)</t>
  </si>
  <si>
    <t>Исполнение благотворительной программы "Школа № 91 - территория безопасности" по следующим направлениям:</t>
  </si>
  <si>
    <t>Моющие средства (губка для мытья посуды, дезинфицирующие средства, мыло, средства для мытья посуды, гель для туалета, ополаскиватель для посуды и т.д.)</t>
  </si>
  <si>
    <t>Оплата услуг ЧОП</t>
  </si>
  <si>
    <t>Материалы обеспечивающие безопасные условия пребывания детей в школе (знаки ПБ, медикаменты, жалюзи, извещатели пожарные, тонометр и т.д.)</t>
  </si>
  <si>
    <t>Расходы на оплату труда директора и бухгалтера фонда</t>
  </si>
  <si>
    <t>Административно-хозяйственные расходы фонда:</t>
  </si>
  <si>
    <t>Налоги</t>
  </si>
  <si>
    <t>Услуги, получателем которых выступает фонд (аренда, электронные отчёты, услуги банка)</t>
  </si>
  <si>
    <t>2.4.1.</t>
  </si>
  <si>
    <t>2.4.2.</t>
  </si>
  <si>
    <t>2.4.3.</t>
  </si>
</sst>
</file>

<file path=xl/styles.xml><?xml version="1.0" encoding="utf-8"?>
<styleSheet xmlns="http://schemas.openxmlformats.org/spreadsheetml/2006/main">
  <fonts count="3">
    <font>
      <sz val="11"/>
      <color theme="1"/>
      <name val="Calibri"/>
      <family val="2"/>
      <charset val="204"/>
      <scheme val="minor"/>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29">
    <xf numFmtId="0" fontId="0" fillId="0" borderId="0" xfId="0"/>
    <xf numFmtId="0" fontId="1" fillId="0" borderId="0" xfId="0" applyFont="1"/>
    <xf numFmtId="0" fontId="1" fillId="0" borderId="1" xfId="0" applyFont="1" applyBorder="1"/>
    <xf numFmtId="0" fontId="1" fillId="0" borderId="1" xfId="0" applyNumberFormat="1" applyFont="1" applyBorder="1"/>
    <xf numFmtId="0" fontId="1" fillId="0" borderId="1" xfId="0" applyFont="1" applyBorder="1" applyAlignment="1">
      <alignment wrapText="1"/>
    </xf>
    <xf numFmtId="0" fontId="1" fillId="0" borderId="2" xfId="0" applyNumberFormat="1" applyFont="1" applyBorder="1"/>
    <xf numFmtId="0" fontId="1" fillId="0" borderId="2" xfId="0" applyFont="1" applyBorder="1" applyAlignment="1">
      <alignment wrapText="1"/>
    </xf>
    <xf numFmtId="0" fontId="1" fillId="0" borderId="3" xfId="0" applyNumberFormat="1" applyFont="1" applyBorder="1"/>
    <xf numFmtId="0" fontId="1" fillId="0" borderId="4" xfId="0" applyFont="1" applyBorder="1" applyAlignment="1">
      <alignment horizontal="right" wrapText="1"/>
    </xf>
    <xf numFmtId="0" fontId="1" fillId="0" borderId="12" xfId="0" applyNumberFormat="1" applyFont="1" applyBorder="1"/>
    <xf numFmtId="0" fontId="1" fillId="0" borderId="12" xfId="0" applyFont="1" applyBorder="1" applyAlignment="1">
      <alignment wrapText="1"/>
    </xf>
    <xf numFmtId="0" fontId="1" fillId="0" borderId="3" xfId="0" applyFont="1" applyBorder="1"/>
    <xf numFmtId="0" fontId="1" fillId="0" borderId="6" xfId="0" applyFont="1" applyBorder="1"/>
    <xf numFmtId="0" fontId="1" fillId="0" borderId="7" xfId="0" applyFont="1" applyBorder="1" applyAlignment="1">
      <alignment wrapText="1"/>
    </xf>
    <xf numFmtId="0" fontId="1" fillId="0" borderId="13" xfId="0" applyFont="1" applyBorder="1"/>
    <xf numFmtId="0" fontId="1" fillId="0" borderId="0" xfId="0" applyFont="1" applyBorder="1" applyAlignment="1">
      <alignment horizontal="right"/>
    </xf>
    <xf numFmtId="0" fontId="1" fillId="0" borderId="9" xfId="0" applyFont="1" applyBorder="1"/>
    <xf numFmtId="0" fontId="1" fillId="0" borderId="10" xfId="0" applyFont="1" applyBorder="1"/>
    <xf numFmtId="0" fontId="1" fillId="0" borderId="4" xfId="0" applyFont="1" applyBorder="1" applyAlignment="1">
      <alignment horizontal="right"/>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2" fontId="1" fillId="0" borderId="2" xfId="0" applyNumberFormat="1" applyFont="1" applyBorder="1" applyAlignment="1">
      <alignment horizontal="center" vertical="center"/>
    </xf>
    <xf numFmtId="2" fontId="1" fillId="0" borderId="5" xfId="0" applyNumberFormat="1" applyFont="1" applyBorder="1" applyAlignment="1">
      <alignment horizontal="center" vertical="center"/>
    </xf>
    <xf numFmtId="2" fontId="1" fillId="0" borderId="12" xfId="0" applyNumberFormat="1" applyFont="1" applyBorder="1" applyAlignment="1">
      <alignment horizontal="center" vertical="center"/>
    </xf>
    <xf numFmtId="0" fontId="1" fillId="0" borderId="8" xfId="0" applyFont="1" applyBorder="1" applyAlignment="1">
      <alignment horizontal="center" vertical="center"/>
    </xf>
    <xf numFmtId="2" fontId="1" fillId="0" borderId="14" xfId="0" applyNumberFormat="1" applyFont="1" applyBorder="1" applyAlignment="1">
      <alignment horizontal="center" vertical="center"/>
    </xf>
    <xf numFmtId="0" fontId="1" fillId="0" borderId="11" xfId="0" applyFont="1" applyBorder="1" applyAlignment="1">
      <alignment horizontal="center" vertical="center"/>
    </xf>
    <xf numFmtId="0" fontId="2" fillId="0" borderId="1" xfId="0" applyFont="1" applyBorder="1" applyAlignment="1">
      <alignment horizontal="center"/>
    </xf>
    <xf numFmtId="0" fontId="1"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D40"/>
  <sheetViews>
    <sheetView tabSelected="1" workbookViewId="0">
      <selection activeCell="F35" sqref="F35"/>
    </sheetView>
  </sheetViews>
  <sheetFormatPr defaultRowHeight="15.75"/>
  <cols>
    <col min="1" max="1" width="3.85546875" style="1" customWidth="1"/>
    <col min="2" max="2" width="9.140625" style="1"/>
    <col min="3" max="3" width="74.7109375" style="1" customWidth="1"/>
    <col min="4" max="4" width="15.28515625" style="1" customWidth="1"/>
    <col min="5" max="16384" width="9.140625" style="1"/>
  </cols>
  <sheetData>
    <row r="1" spans="2:4">
      <c r="B1" s="28" t="s">
        <v>9</v>
      </c>
      <c r="C1" s="28"/>
      <c r="D1" s="28"/>
    </row>
    <row r="2" spans="2:4">
      <c r="B2" s="28" t="s">
        <v>10</v>
      </c>
      <c r="C2" s="28"/>
      <c r="D2" s="28"/>
    </row>
    <row r="3" spans="2:4">
      <c r="B3" s="28" t="s">
        <v>11</v>
      </c>
      <c r="C3" s="28"/>
      <c r="D3" s="28"/>
    </row>
    <row r="4" spans="2:4">
      <c r="B4" s="28" t="s">
        <v>12</v>
      </c>
      <c r="C4" s="28"/>
      <c r="D4" s="28"/>
    </row>
    <row r="6" spans="2:4">
      <c r="B6" s="2" t="s">
        <v>0</v>
      </c>
      <c r="C6" s="2" t="s">
        <v>1</v>
      </c>
      <c r="D6" s="2" t="s">
        <v>23</v>
      </c>
    </row>
    <row r="7" spans="2:4">
      <c r="B7" s="27" t="s">
        <v>2</v>
      </c>
      <c r="C7" s="27"/>
      <c r="D7" s="27"/>
    </row>
    <row r="8" spans="2:4">
      <c r="B8" s="2" t="s">
        <v>13</v>
      </c>
      <c r="C8" s="2" t="s">
        <v>3</v>
      </c>
      <c r="D8" s="19">
        <v>89969.17</v>
      </c>
    </row>
    <row r="9" spans="2:4">
      <c r="B9" s="2" t="s">
        <v>14</v>
      </c>
      <c r="C9" s="2" t="s">
        <v>4</v>
      </c>
      <c r="D9" s="19">
        <v>789396.93</v>
      </c>
    </row>
    <row r="10" spans="2:4" ht="18.75" customHeight="1">
      <c r="B10" s="27" t="s">
        <v>5</v>
      </c>
      <c r="C10" s="27"/>
      <c r="D10" s="27"/>
    </row>
    <row r="11" spans="2:4" ht="47.25">
      <c r="B11" s="3" t="s">
        <v>15</v>
      </c>
      <c r="C11" s="4" t="s">
        <v>6</v>
      </c>
      <c r="D11" s="20"/>
    </row>
    <row r="12" spans="2:4" ht="60.75" customHeight="1">
      <c r="B12" s="3"/>
      <c r="C12" s="4" t="s">
        <v>7</v>
      </c>
      <c r="D12" s="19">
        <v>48003.8</v>
      </c>
    </row>
    <row r="13" spans="2:4" ht="47.25">
      <c r="B13" s="3"/>
      <c r="C13" s="4" t="s">
        <v>8</v>
      </c>
      <c r="D13" s="19">
        <v>23819.55</v>
      </c>
    </row>
    <row r="14" spans="2:4" ht="63">
      <c r="B14" s="3"/>
      <c r="C14" s="4" t="s">
        <v>24</v>
      </c>
      <c r="D14" s="19">
        <v>115742.11</v>
      </c>
    </row>
    <row r="15" spans="2:4" ht="110.25">
      <c r="B15" s="3"/>
      <c r="C15" s="4" t="s">
        <v>25</v>
      </c>
      <c r="D15" s="19">
        <v>26009.52</v>
      </c>
    </row>
    <row r="16" spans="2:4" ht="63">
      <c r="B16" s="3"/>
      <c r="C16" s="4" t="s">
        <v>26</v>
      </c>
      <c r="D16" s="19">
        <v>23602.2</v>
      </c>
    </row>
    <row r="17" spans="2:4" ht="32.25" thickBot="1">
      <c r="B17" s="5"/>
      <c r="C17" s="6" t="s">
        <v>27</v>
      </c>
      <c r="D17" s="21">
        <v>4644</v>
      </c>
    </row>
    <row r="18" spans="2:4" ht="16.5" thickBot="1">
      <c r="B18" s="7"/>
      <c r="C18" s="8" t="s">
        <v>17</v>
      </c>
      <c r="D18" s="22">
        <f>SUM(D11:D17)</f>
        <v>241821.18000000002</v>
      </c>
    </row>
    <row r="19" spans="2:4" ht="31.5">
      <c r="B19" s="9" t="s">
        <v>16</v>
      </c>
      <c r="C19" s="10" t="s">
        <v>28</v>
      </c>
      <c r="D19" s="23"/>
    </row>
    <row r="20" spans="2:4" ht="31.5">
      <c r="B20" s="3"/>
      <c r="C20" s="4" t="s">
        <v>29</v>
      </c>
      <c r="D20" s="19">
        <v>35407.96</v>
      </c>
    </row>
    <row r="21" spans="2:4" ht="31.5">
      <c r="B21" s="3"/>
      <c r="C21" s="4" t="s">
        <v>30</v>
      </c>
      <c r="D21" s="19">
        <v>36229.800000000003</v>
      </c>
    </row>
    <row r="22" spans="2:4">
      <c r="B22" s="3"/>
      <c r="C22" s="4" t="s">
        <v>31</v>
      </c>
      <c r="D22" s="19">
        <v>163480</v>
      </c>
    </row>
    <row r="23" spans="2:4">
      <c r="B23" s="5"/>
      <c r="C23" s="6" t="s">
        <v>32</v>
      </c>
      <c r="D23" s="21">
        <v>34630</v>
      </c>
    </row>
    <row r="24" spans="2:4" ht="32.25" thickBot="1">
      <c r="B24" s="5"/>
      <c r="C24" s="6" t="s">
        <v>33</v>
      </c>
      <c r="D24" s="21">
        <v>8859.19</v>
      </c>
    </row>
    <row r="25" spans="2:4" ht="16.5" thickBot="1">
      <c r="B25" s="7"/>
      <c r="C25" s="8" t="s">
        <v>17</v>
      </c>
      <c r="D25" s="22">
        <f>SUM(D19:D24)</f>
        <v>278606.95</v>
      </c>
    </row>
    <row r="26" spans="2:4" ht="31.5">
      <c r="B26" s="9" t="s">
        <v>18</v>
      </c>
      <c r="C26" s="10" t="s">
        <v>34</v>
      </c>
      <c r="D26" s="23"/>
    </row>
    <row r="27" spans="2:4" ht="47.25">
      <c r="B27" s="3"/>
      <c r="C27" s="4" t="s">
        <v>35</v>
      </c>
      <c r="D27" s="19">
        <v>14755.54</v>
      </c>
    </row>
    <row r="28" spans="2:4">
      <c r="B28" s="3"/>
      <c r="C28" s="4" t="s">
        <v>36</v>
      </c>
      <c r="D28" s="19">
        <v>81900</v>
      </c>
    </row>
    <row r="29" spans="2:4" ht="48" thickBot="1">
      <c r="B29" s="5"/>
      <c r="C29" s="6" t="s">
        <v>37</v>
      </c>
      <c r="D29" s="21">
        <v>18037.5</v>
      </c>
    </row>
    <row r="30" spans="2:4" ht="16.5" thickBot="1">
      <c r="B30" s="7"/>
      <c r="C30" s="8" t="s">
        <v>17</v>
      </c>
      <c r="D30" s="22">
        <f>SUM(D26:D29)</f>
        <v>114693.04000000001</v>
      </c>
    </row>
    <row r="31" spans="2:4" ht="16.5" thickBot="1">
      <c r="B31" s="7"/>
      <c r="C31" s="8" t="s">
        <v>19</v>
      </c>
      <c r="D31" s="22">
        <f>D30+D25+D18</f>
        <v>635121.17000000004</v>
      </c>
    </row>
    <row r="32" spans="2:4">
      <c r="B32" s="9" t="s">
        <v>20</v>
      </c>
      <c r="C32" s="10" t="s">
        <v>39</v>
      </c>
      <c r="D32" s="23"/>
    </row>
    <row r="33" spans="2:4">
      <c r="B33" s="3" t="s">
        <v>42</v>
      </c>
      <c r="C33" s="4" t="s">
        <v>38</v>
      </c>
      <c r="D33" s="19">
        <v>91855.65</v>
      </c>
    </row>
    <row r="34" spans="2:4">
      <c r="B34" s="3" t="s">
        <v>43</v>
      </c>
      <c r="C34" s="4" t="s">
        <v>40</v>
      </c>
      <c r="D34" s="19">
        <v>45612.94</v>
      </c>
    </row>
    <row r="35" spans="2:4" ht="33" customHeight="1" thickBot="1">
      <c r="B35" s="2" t="s">
        <v>44</v>
      </c>
      <c r="C35" s="4" t="s">
        <v>41</v>
      </c>
      <c r="D35" s="19">
        <v>9335.64</v>
      </c>
    </row>
    <row r="36" spans="2:4" ht="16.5" thickBot="1">
      <c r="B36" s="11"/>
      <c r="C36" s="8" t="s">
        <v>17</v>
      </c>
      <c r="D36" s="22">
        <f>SUM(D32:D35)</f>
        <v>146804.22999999998</v>
      </c>
    </row>
    <row r="37" spans="2:4">
      <c r="B37" s="12"/>
      <c r="C37" s="13"/>
      <c r="D37" s="24"/>
    </row>
    <row r="38" spans="2:4">
      <c r="B38" s="14"/>
      <c r="C38" s="15" t="s">
        <v>21</v>
      </c>
      <c r="D38" s="25">
        <f>D36+D31</f>
        <v>781925.4</v>
      </c>
    </row>
    <row r="39" spans="2:4" ht="16.5" thickBot="1">
      <c r="B39" s="16"/>
      <c r="C39" s="17"/>
      <c r="D39" s="26"/>
    </row>
    <row r="40" spans="2:4" ht="16.5" thickBot="1">
      <c r="B40" s="11"/>
      <c r="C40" s="18" t="s">
        <v>22</v>
      </c>
      <c r="D40" s="22">
        <f>D8+D9-D38</f>
        <v>97440.70000000007</v>
      </c>
    </row>
  </sheetData>
  <mergeCells count="6">
    <mergeCell ref="B7:D7"/>
    <mergeCell ref="B10:D10"/>
    <mergeCell ref="B1:D1"/>
    <mergeCell ref="B2:D2"/>
    <mergeCell ref="B3:D3"/>
    <mergeCell ref="B4:D4"/>
  </mergeCells>
  <pageMargins left="0.7" right="0.7" top="0.75" bottom="0.75" header="0.3" footer="0.3"/>
  <pageSetup paperSize="9" scale="84" fitToHeight="0"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Пользователь Windows</cp:lastModifiedBy>
  <cp:lastPrinted>2017-03-05T16:01:41Z</cp:lastPrinted>
  <dcterms:created xsi:type="dcterms:W3CDTF">2017-03-05T10:24:41Z</dcterms:created>
  <dcterms:modified xsi:type="dcterms:W3CDTF">2019-05-19T04:10:30Z</dcterms:modified>
</cp:coreProperties>
</file>